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lyani.keshri\OneDrive - Happiest Minds Technologies Pvt Ltd\2019\Campaigns\SEBI\"/>
    </mc:Choice>
  </mc:AlternateContent>
  <workbookProtection workbookAlgorithmName="SHA-512" workbookHashValue="E63dqsPbNS4LIFo9JVOEY2vZJDbb6ZG30rxoi9OxuLtiDD4ymOuDPsAFYHJNv0Q2IV37YJQkKznG28yMxt6Drg==" workbookSaltValue="fnkFKpAg5ATEN5r62CIurQ==" workbookSpinCount="100000" lockStructure="1"/>
  <bookViews>
    <workbookView xWindow="0" yWindow="0" windowWidth="20490" windowHeight="6450"/>
  </bookViews>
  <sheets>
    <sheet name="Executive Assessment Tool" sheetId="23" r:id="rId1"/>
    <sheet name="Values" sheetId="2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5" i="23" l="1"/>
  <c r="X51" i="23"/>
  <c r="X49" i="23"/>
  <c r="X47" i="23"/>
  <c r="X50" i="23"/>
  <c r="K105" i="23"/>
  <c r="X42" i="23"/>
  <c r="X40" i="23"/>
  <c r="X37" i="23"/>
  <c r="X35" i="23"/>
  <c r="X32" i="23"/>
  <c r="X30" i="23"/>
  <c r="X28" i="23"/>
  <c r="X26" i="23"/>
  <c r="X23" i="23"/>
  <c r="X21" i="23"/>
  <c r="X19" i="23"/>
  <c r="Y19" i="23" l="1"/>
  <c r="X38" i="23"/>
  <c r="Y51" i="23"/>
  <c r="Y35" i="23"/>
  <c r="Y21" i="23"/>
  <c r="Y55" i="23"/>
  <c r="Z58" i="23" s="1"/>
  <c r="Y49" i="23"/>
  <c r="Y47" i="23"/>
  <c r="Y44" i="23"/>
  <c r="Y42" i="23"/>
  <c r="Y40" i="23"/>
  <c r="Y37" i="23"/>
  <c r="Y32" i="23"/>
  <c r="Y30" i="23"/>
  <c r="Y28" i="23"/>
  <c r="Y26" i="23"/>
  <c r="Y23" i="23"/>
  <c r="X39" i="23"/>
  <c r="X41" i="23"/>
  <c r="X43" i="23"/>
  <c r="X45" i="23"/>
  <c r="X46" i="23"/>
  <c r="X48" i="23"/>
  <c r="X52" i="23"/>
  <c r="X53" i="23"/>
  <c r="X54" i="23"/>
  <c r="X56" i="23" l="1"/>
  <c r="Y58" i="23"/>
  <c r="L6" i="23" l="1"/>
  <c r="L4" i="23"/>
</calcChain>
</file>

<file path=xl/sharedStrings.xml><?xml version="1.0" encoding="utf-8"?>
<sst xmlns="http://schemas.openxmlformats.org/spreadsheetml/2006/main" count="50" uniqueCount="34">
  <si>
    <t>Implementation Status</t>
  </si>
  <si>
    <t>Not Implemented</t>
  </si>
  <si>
    <t>Implemented on Some Systems</t>
  </si>
  <si>
    <t>Implemented on All Systems</t>
  </si>
  <si>
    <t>DO NOT CHANGE THESE VALUES</t>
  </si>
  <si>
    <t>Implemented &amp; Automated on All Systems</t>
  </si>
  <si>
    <t>Select one of the Following:</t>
  </si>
  <si>
    <t>Risk Addressed:</t>
  </si>
  <si>
    <t>Risk Accepted:</t>
  </si>
  <si>
    <t>SEBI Cyber Security &amp; Cyber Resilience Controls Assessment Tool</t>
  </si>
  <si>
    <t>Security Controls Domain : Identify</t>
  </si>
  <si>
    <t>Security Controls Domain : Protect</t>
  </si>
  <si>
    <t>Security Controls Domain : Detect</t>
  </si>
  <si>
    <t>Security Controls Domain : Respond</t>
  </si>
  <si>
    <t>Security Controls Domain : Recover</t>
  </si>
  <si>
    <t>Security Controls Domain : Compliance</t>
  </si>
  <si>
    <t>Has your organization implemented RBAC?</t>
  </si>
  <si>
    <t>Has your organization implemented SIEM tools to identify &amp; monitor events and security incidents?</t>
  </si>
  <si>
    <t xml:space="preserve">Has your organization implemented MFA for critical applications? </t>
  </si>
  <si>
    <t xml:space="preserve">Has your organization implemented perimenter (Firewall, VPN, IPS etc.) security controls? </t>
  </si>
  <si>
    <t>Has your organization implemented controls to classify &amp; protect sensitive data?</t>
  </si>
  <si>
    <t>Has your organization implemented controls to eradicate incident of cyber attack or breach?</t>
  </si>
  <si>
    <t>Has your organization defined incident response plan?</t>
  </si>
  <si>
    <t>Have you defined RTO, RPO and MTPD for business critical system?</t>
  </si>
  <si>
    <t>Has your organization defined system recovery plan (BCP / DR plan)?</t>
  </si>
  <si>
    <t>Has your organization defined ERT?</t>
  </si>
  <si>
    <t>Have you implemented ISO 27001 framework?</t>
  </si>
  <si>
    <t>This work is proprietary of Happiest Minds Technologies and your responses will remain confidential.</t>
  </si>
  <si>
    <t>Has your organization identified critical IT assets  based on CIA and operational requirements?</t>
  </si>
  <si>
    <t>Has your organization identified cyber security &amp; Security Operation Center?</t>
  </si>
  <si>
    <t xml:space="preserve">Has your organization implemnetd controls to detect capacity utilization (System performance, network bandwidth etc.)?  </t>
  </si>
  <si>
    <t xml:space="preserve">Has your organization implemnetd controls to detect anomalies?  </t>
  </si>
  <si>
    <t>Has your organization defined perodic review of policy / Procedures?</t>
  </si>
  <si>
    <t>COPYRIGHT © 2019 HAPPIEST MINDS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</si>
</sst>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5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3" borderId="0" xfId="0" applyFont="1" applyFill="1" applyAlignment="1">
      <alignment horizontal="center"/>
    </xf>
    <xf numFmtId="0" fontId="4" fillId="0" borderId="0" xfId="0" applyFont="1"/>
    <xf numFmtId="0" fontId="1" fillId="4" borderId="0" xfId="0" applyFont="1" applyFill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9" fontId="1" fillId="6" borderId="0" xfId="1" applyFont="1" applyFill="1" applyBorder="1" applyAlignment="1">
      <alignment horizontal="center"/>
    </xf>
    <xf numFmtId="9" fontId="1" fillId="7" borderId="0" xfId="1" applyFont="1" applyFill="1" applyBorder="1" applyAlignment="1">
      <alignment horizontal="center"/>
    </xf>
    <xf numFmtId="1" fontId="4" fillId="0" borderId="0" xfId="0" applyNumberFormat="1" applyFont="1"/>
    <xf numFmtId="0" fontId="6" fillId="0" borderId="0" xfId="2"/>
    <xf numFmtId="0" fontId="1" fillId="7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40"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  <dxf>
      <fill>
        <patternFill>
          <bgColor theme="6"/>
        </patternFill>
      </fill>
    </dxf>
    <dxf>
      <fill>
        <patternFill>
          <bgColor rgb="FFE74C3C"/>
        </patternFill>
      </fill>
    </dxf>
    <dxf>
      <fill>
        <patternFill>
          <bgColor rgb="FFE67E22"/>
        </patternFill>
      </fill>
    </dxf>
    <dxf>
      <fill>
        <patternFill>
          <bgColor rgb="FFF1C40F"/>
        </patternFill>
      </fill>
    </dxf>
    <dxf>
      <fill>
        <patternFill>
          <bgColor rgb="FF27AE60"/>
        </patternFill>
      </fill>
    </dxf>
  </dxfs>
  <tableStyles count="0" defaultTableStyle="TableStyleMedium2" defaultPivotStyle="PivotStyleLight16"/>
  <colors>
    <mruColors>
      <color rgb="FF007054"/>
      <color rgb="FFE67E22"/>
      <color rgb="FF27AE60"/>
      <color rgb="FFE74C3C"/>
      <color rgb="FFF1C40F"/>
      <color rgb="FFEB5A4B"/>
      <color rgb="FFEE7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Cyber Security &amp; Cyber Resilience Maturity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820-4356-A9E3-0619579532E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820-4356-A9E3-0619579532E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('Executive Assessment Tool'!$J$4,'Executive Assessment Tool'!$J$6)</c:f>
              <c:strCache>
                <c:ptCount val="2"/>
                <c:pt idx="0">
                  <c:v>Risk Addressed:</c:v>
                </c:pt>
                <c:pt idx="1">
                  <c:v>Risk Accepted:</c:v>
                </c:pt>
              </c:strCache>
            </c:strRef>
          </c:cat>
          <c:val>
            <c:numRef>
              <c:f>('Executive Assessment Tool'!$L$4,'Executive Assessment Tool'!$L$6)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20-4356-A9E3-0619579532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6-A820-4356-A9E3-0619579532E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8-A820-4356-A9E3-0619579532EE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('Executive Assessment Tool'!$J$4,'Executive Assessment Tool'!$J$6)</c15:sqref>
                        </c15:formulaRef>
                      </c:ext>
                    </c:extLst>
                    <c:strCache>
                      <c:ptCount val="2"/>
                      <c:pt idx="0">
                        <c:v>Risk Addressed:</c:v>
                      </c:pt>
                      <c:pt idx="1">
                        <c:v>Risk Accepted: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('Executive Assessment Tool'!$K$4,'Executive Assessment Tool'!$K$6)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A820-4356-A9E3-0619579532E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546825126460784"/>
          <c:y val="0.7606880463711837"/>
          <c:w val="0.10470885593245231"/>
          <c:h val="0.1940829799073096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603251</xdr:colOff>
      <xdr:row>0</xdr:row>
      <xdr:rowOff>52916</xdr:rowOff>
    </xdr:from>
    <xdr:to>
      <xdr:col>4</xdr:col>
      <xdr:colOff>490363</xdr:colOff>
      <xdr:row>0</xdr:row>
      <xdr:rowOff>686063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E633B4-4BB2-4078-B2EA-545966EAC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1" y="52916"/>
          <a:ext cx="1728612" cy="633147"/>
        </a:xfrm>
        <a:prstGeom prst="rect">
          <a:avLst/>
        </a:prstGeom>
      </xdr:spPr>
    </xdr:pic>
    <xdr:clientData/>
  </xdr:twoCellAnchor>
  <xdr:twoCellAnchor>
    <xdr:from>
      <xdr:col>1</xdr:col>
      <xdr:colOff>35717</xdr:colOff>
      <xdr:row>1</xdr:row>
      <xdr:rowOff>27383</xdr:rowOff>
    </xdr:from>
    <xdr:to>
      <xdr:col>22</xdr:col>
      <xdr:colOff>592666</xdr:colOff>
      <xdr:row>16</xdr:row>
      <xdr:rowOff>169332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ppiestminds.com/robotic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showGridLines="0" tabSelected="1" topLeftCell="B19" zoomScale="90" zoomScaleNormal="90" workbookViewId="0">
      <selection activeCell="F21" sqref="A1:XFD1048576"/>
    </sheetView>
  </sheetViews>
  <sheetFormatPr defaultRowHeight="15" x14ac:dyDescent="0.25"/>
  <cols>
    <col min="1" max="1" width="5.28515625" style="2" customWidth="1"/>
    <col min="18" max="19" width="9.140625" style="2"/>
    <col min="24" max="24" width="8.85546875" hidden="1" customWidth="1"/>
  </cols>
  <sheetData>
    <row r="1" spans="2:25" s="2" customFormat="1" ht="59.45" customHeight="1" x14ac:dyDescent="0.25">
      <c r="B1" s="22" t="s">
        <v>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2:25" x14ac:dyDescent="0.25">
      <c r="B2" s="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9"/>
    </row>
    <row r="3" spans="2:25" s="2" customFormat="1" x14ac:dyDescent="0.25">
      <c r="B3" s="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9"/>
    </row>
    <row r="4" spans="2:25" s="2" customFormat="1" x14ac:dyDescent="0.25">
      <c r="B4" s="8"/>
      <c r="C4" s="6"/>
      <c r="D4" s="6"/>
      <c r="E4" s="6"/>
      <c r="F4" s="6"/>
      <c r="G4" s="6"/>
      <c r="H4" s="6"/>
      <c r="I4" s="6"/>
      <c r="J4" s="16" t="s">
        <v>7</v>
      </c>
      <c r="K4" s="16"/>
      <c r="L4" s="11">
        <f>VALUE(X56)%</f>
        <v>0</v>
      </c>
      <c r="M4" s="6"/>
      <c r="N4" s="6"/>
      <c r="O4" s="6"/>
      <c r="P4" s="6"/>
      <c r="Q4" s="6"/>
      <c r="R4" s="6"/>
      <c r="S4" s="6"/>
      <c r="T4" s="6"/>
      <c r="U4" s="6"/>
      <c r="V4" s="6"/>
      <c r="W4" s="9"/>
    </row>
    <row r="5" spans="2:25" s="2" customFormat="1" x14ac:dyDescent="0.25">
      <c r="B5" s="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9"/>
    </row>
    <row r="6" spans="2:25" s="2" customFormat="1" x14ac:dyDescent="0.25">
      <c r="B6" s="8"/>
      <c r="C6" s="6"/>
      <c r="D6" s="6"/>
      <c r="E6" s="6"/>
      <c r="F6" s="6"/>
      <c r="G6" s="6"/>
      <c r="H6" s="6"/>
      <c r="I6" s="6"/>
      <c r="J6" s="15" t="s">
        <v>8</v>
      </c>
      <c r="K6" s="15"/>
      <c r="L6" s="12">
        <f>(100-X56)%</f>
        <v>1</v>
      </c>
      <c r="M6" s="6"/>
      <c r="N6" s="6"/>
      <c r="O6" s="6"/>
      <c r="P6" s="6"/>
      <c r="Q6" s="6"/>
      <c r="R6" s="6"/>
      <c r="S6" s="6"/>
      <c r="T6" s="6"/>
      <c r="U6" s="6"/>
      <c r="V6" s="6"/>
      <c r="W6" s="9"/>
    </row>
    <row r="7" spans="2:25" s="2" customFormat="1" x14ac:dyDescent="0.25"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9"/>
    </row>
    <row r="8" spans="2:25" s="2" customFormat="1" x14ac:dyDescent="0.25"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9"/>
    </row>
    <row r="9" spans="2:25" s="2" customFormat="1" x14ac:dyDescent="0.25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9"/>
    </row>
    <row r="10" spans="2:25" s="2" customFormat="1" x14ac:dyDescent="0.25"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9"/>
    </row>
    <row r="11" spans="2:25" s="2" customFormat="1" x14ac:dyDescent="0.25"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9"/>
    </row>
    <row r="12" spans="2:25" s="2" customFormat="1" x14ac:dyDescent="0.25"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9"/>
    </row>
    <row r="13" spans="2:25" x14ac:dyDescent="0.25"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9"/>
      <c r="X13" s="4"/>
      <c r="Y13" s="4"/>
    </row>
    <row r="14" spans="2:25" s="2" customFormat="1" x14ac:dyDescent="0.25"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9"/>
      <c r="X14" s="4"/>
      <c r="Y14" s="4"/>
    </row>
    <row r="15" spans="2:25" s="2" customFormat="1" x14ac:dyDescent="0.25"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9"/>
      <c r="X15" s="4"/>
      <c r="Y15" s="4"/>
    </row>
    <row r="16" spans="2:25" s="2" customFormat="1" x14ac:dyDescent="0.25"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9"/>
      <c r="X16" s="4"/>
      <c r="Y16" s="4"/>
    </row>
    <row r="17" spans="2:25" s="2" customFormat="1" x14ac:dyDescent="0.25"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9"/>
      <c r="X17" s="4"/>
      <c r="Y17" s="4"/>
    </row>
    <row r="18" spans="2:25" x14ac:dyDescent="0.25">
      <c r="B18" s="19" t="s">
        <v>10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1"/>
      <c r="X18" s="4"/>
      <c r="Y18" s="4"/>
    </row>
    <row r="19" spans="2:25" x14ac:dyDescent="0.25">
      <c r="B19" s="8" t="s">
        <v>28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7" t="s">
        <v>6</v>
      </c>
      <c r="T19" s="17"/>
      <c r="U19" s="17"/>
      <c r="V19" s="17"/>
      <c r="W19" s="18"/>
      <c r="X19" s="4">
        <f>IF(S19="Select one of the Following:",0,IF(S19="Not Implemented",0,IF(S19="Implemented on Some Systems",50,IF(S19="Implemented on All Systems",80,IF(S19="Implemented &amp; Automated on All Systems",100,"INVALID")))))</f>
        <v>0</v>
      </c>
      <c r="Y19" s="4">
        <f>X19*10</f>
        <v>0</v>
      </c>
    </row>
    <row r="20" spans="2:25" x14ac:dyDescent="0.25">
      <c r="B20" s="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9"/>
      <c r="X20" s="4"/>
      <c r="Y20" s="4"/>
    </row>
    <row r="21" spans="2:25" x14ac:dyDescent="0.25">
      <c r="B21" s="8" t="s">
        <v>29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7" t="s">
        <v>6</v>
      </c>
      <c r="T21" s="17"/>
      <c r="U21" s="17"/>
      <c r="V21" s="17"/>
      <c r="W21" s="18"/>
      <c r="X21" s="4">
        <f>IF(S21="Select one of the Following:",0,IF(S21="Not Implemented",0,IF(S21="Implemented on Some Systems",50,IF(S21="Implemented on All Systems",80,IF(S21="Implemented &amp; Automated on All Systems",100,"INVALID")))))</f>
        <v>0</v>
      </c>
      <c r="Y21" s="4">
        <f>X21*12.5</f>
        <v>0</v>
      </c>
    </row>
    <row r="22" spans="2:25" s="2" customFormat="1" x14ac:dyDescent="0.25"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7"/>
      <c r="U22" s="7"/>
      <c r="V22" s="7"/>
      <c r="W22" s="10"/>
      <c r="X22" s="4"/>
      <c r="Y22" s="4"/>
    </row>
    <row r="23" spans="2:25" s="2" customFormat="1" x14ac:dyDescent="0.25">
      <c r="B23" s="8" t="s">
        <v>17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7" t="s">
        <v>6</v>
      </c>
      <c r="T23" s="17"/>
      <c r="U23" s="17"/>
      <c r="V23" s="17"/>
      <c r="W23" s="18"/>
      <c r="X23" s="4">
        <f>IF(S23="Select one of the Following:",0,IF(S23="Not Implemented",0,IF(S23="Implemented on Some Systems",50,IF(S23="Implemented on All Systems",80,IF(S23="Implemented &amp; Automated on All Systems",100,"INVALID")))))</f>
        <v>0</v>
      </c>
      <c r="Y23" s="4">
        <f>X23*12.5</f>
        <v>0</v>
      </c>
    </row>
    <row r="24" spans="2:25" x14ac:dyDescent="0.25"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9"/>
      <c r="X24" s="4"/>
      <c r="Y24" s="4"/>
    </row>
    <row r="25" spans="2:25" x14ac:dyDescent="0.25">
      <c r="B25" s="19" t="s">
        <v>11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1"/>
      <c r="X25" s="4"/>
      <c r="Y25" s="4"/>
    </row>
    <row r="26" spans="2:25" x14ac:dyDescent="0.25">
      <c r="B26" s="8" t="s">
        <v>16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7" t="s">
        <v>6</v>
      </c>
      <c r="T26" s="17"/>
      <c r="U26" s="17"/>
      <c r="V26" s="17"/>
      <c r="W26" s="18"/>
      <c r="X26" s="4">
        <f>IF(S26="Select one of the Following:",0,IF(S26="Not Implemented",0,IF(S26="Implemented on Some Systems",50,IF(S26="Implemented on All Systems",80,IF(S26="Implemented &amp; Automated on All Systems",100,"INVALID")))))</f>
        <v>0</v>
      </c>
      <c r="Y26" s="4">
        <f>X26*12.5</f>
        <v>0</v>
      </c>
    </row>
    <row r="27" spans="2:25" x14ac:dyDescent="0.25"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9"/>
      <c r="X27" s="4"/>
      <c r="Y27" s="4"/>
    </row>
    <row r="28" spans="2:25" x14ac:dyDescent="0.25">
      <c r="B28" s="8" t="s">
        <v>18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7" t="s">
        <v>6</v>
      </c>
      <c r="T28" s="17"/>
      <c r="U28" s="17"/>
      <c r="V28" s="17"/>
      <c r="W28" s="18"/>
      <c r="X28" s="4">
        <f>IF(S28="Select one of the Following:",0,IF(S28="Not Implemented",0,IF(S28="Implemented on Some Systems",50,IF(S28="Implemented on All Systems",80,IF(S28="Implemented &amp; Automated on All Systems",100,"INVALID")))))</f>
        <v>0</v>
      </c>
      <c r="Y28" s="4">
        <f>X28*12.5</f>
        <v>0</v>
      </c>
    </row>
    <row r="29" spans="2:25" s="2" customFormat="1" x14ac:dyDescent="0.25"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  <c r="T29" s="7"/>
      <c r="U29" s="7"/>
      <c r="V29" s="7"/>
      <c r="W29" s="10"/>
      <c r="X29" s="4"/>
      <c r="Y29" s="4"/>
    </row>
    <row r="30" spans="2:25" s="2" customFormat="1" x14ac:dyDescent="0.25">
      <c r="B30" s="8" t="s">
        <v>20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7" t="s">
        <v>6</v>
      </c>
      <c r="T30" s="17"/>
      <c r="U30" s="17"/>
      <c r="V30" s="17"/>
      <c r="W30" s="18"/>
      <c r="X30" s="4">
        <f>IF(S30="Select one of the Following:",0,IF(S30="Not Implemented",0,IF(S30="Implemented on Some Systems",50,IF(S30="Implemented on All Systems",80,IF(S30="Implemented &amp; Automated on All Systems",100,"INVALID")))))</f>
        <v>0</v>
      </c>
      <c r="Y30" s="4">
        <f>X30*12.5</f>
        <v>0</v>
      </c>
    </row>
    <row r="31" spans="2:25" s="2" customFormat="1" x14ac:dyDescent="0.25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7"/>
      <c r="U31" s="7"/>
      <c r="V31" s="7"/>
      <c r="W31" s="10"/>
      <c r="X31" s="4"/>
      <c r="Y31" s="4"/>
    </row>
    <row r="32" spans="2:25" s="2" customFormat="1" x14ac:dyDescent="0.25">
      <c r="B32" s="8" t="s">
        <v>19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17" t="s">
        <v>6</v>
      </c>
      <c r="T32" s="17"/>
      <c r="U32" s="17"/>
      <c r="V32" s="17"/>
      <c r="W32" s="18"/>
      <c r="X32" s="4">
        <f>IF(S32="Select one of the Following:",0,IF(S32="Not Implemented",0,IF(S32="Implemented on Some Systems",50,IF(S32="Implemented on All Systems",80,IF(S32="Implemented &amp; Automated on All Systems",100,"INVALID")))))</f>
        <v>0</v>
      </c>
      <c r="Y32" s="4">
        <f>X32*12.5</f>
        <v>0</v>
      </c>
    </row>
    <row r="33" spans="2:25" x14ac:dyDescent="0.25"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9"/>
      <c r="X33" s="4"/>
      <c r="Y33" s="4"/>
    </row>
    <row r="34" spans="2:25" x14ac:dyDescent="0.25">
      <c r="B34" s="19" t="s">
        <v>12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1"/>
      <c r="X34" s="4"/>
      <c r="Y34" s="4"/>
    </row>
    <row r="35" spans="2:25" x14ac:dyDescent="0.25">
      <c r="B35" s="8" t="s">
        <v>30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7" t="s">
        <v>6</v>
      </c>
      <c r="T35" s="17"/>
      <c r="U35" s="17"/>
      <c r="V35" s="17"/>
      <c r="W35" s="18"/>
      <c r="X35" s="4">
        <f>IF(S35="Select one of the Following:",0,IF(S35="Not Implemented",0,IF(S35="Implemented on Some Systems",50,IF(S35="Implemented on All Systems",80,IF(S35="Implemented &amp; Automated on All Systems",100,"INVALID")))))</f>
        <v>0</v>
      </c>
      <c r="Y35" s="4">
        <f>X35*12.5</f>
        <v>0</v>
      </c>
    </row>
    <row r="36" spans="2:25" x14ac:dyDescent="0.25"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9"/>
      <c r="X36" s="4"/>
      <c r="Y36" s="4"/>
    </row>
    <row r="37" spans="2:25" x14ac:dyDescent="0.25">
      <c r="B37" s="8" t="s">
        <v>31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28" t="s">
        <v>6</v>
      </c>
      <c r="T37" s="28"/>
      <c r="U37" s="28"/>
      <c r="V37" s="28"/>
      <c r="W37" s="29"/>
      <c r="X37" s="4">
        <f>IF(S37="Select one of the Following:",0,IF(S37="Not Implemented",0,IF(S37="Implemented on Some Systems",50,IF(S37="Implemented on All Systems",80,IF(S37="Implemented &amp; Automated on All Systems",100,"INVALID")))))</f>
        <v>0</v>
      </c>
      <c r="Y37" s="4">
        <f>X37*12.5</f>
        <v>0</v>
      </c>
    </row>
    <row r="38" spans="2:25" x14ac:dyDescent="0.25"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9"/>
      <c r="X38" s="4" t="str">
        <f t="shared" ref="X38:X54" si="0">IF(S38="Select one of the Following:",0,IF(S38="Not Implemented",0,IF(S38="Implemented on Some Systems",0.33,IF(S38="Implemented on All Systems",0.66,IF(S38="Implemented &amp; Automated on All Systems",1,"INVALID")))))</f>
        <v>INVALID</v>
      </c>
      <c r="Y38" s="4"/>
    </row>
    <row r="39" spans="2:25" x14ac:dyDescent="0.25">
      <c r="B39" s="19" t="s">
        <v>13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1"/>
      <c r="X39" s="4" t="str">
        <f t="shared" si="0"/>
        <v>INVALID</v>
      </c>
      <c r="Y39" s="4"/>
    </row>
    <row r="40" spans="2:25" x14ac:dyDescent="0.25">
      <c r="B40" s="8" t="s">
        <v>21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17" t="s">
        <v>6</v>
      </c>
      <c r="T40" s="17"/>
      <c r="U40" s="17"/>
      <c r="V40" s="17"/>
      <c r="W40" s="18"/>
      <c r="X40" s="4">
        <f>IF(S40="Select one of the Following:",0,IF(S40="Not Implemented",0,IF(S40="Implemented on Some Systems",50,IF(S40="Implemented on All Systems",80,IF(S40="Implemented &amp; Automated on All Systems",100,"INVALID")))))</f>
        <v>0</v>
      </c>
      <c r="Y40" s="4">
        <f>X40*12.5</f>
        <v>0</v>
      </c>
    </row>
    <row r="41" spans="2:25" x14ac:dyDescent="0.25"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9"/>
      <c r="X41" s="4" t="str">
        <f t="shared" si="0"/>
        <v>INVALID</v>
      </c>
      <c r="Y41" s="4"/>
    </row>
    <row r="42" spans="2:25" x14ac:dyDescent="0.25">
      <c r="B42" s="8" t="s">
        <v>22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17" t="s">
        <v>6</v>
      </c>
      <c r="T42" s="17"/>
      <c r="U42" s="17"/>
      <c r="V42" s="17"/>
      <c r="W42" s="18"/>
      <c r="X42" s="4">
        <f>IF(S42="Select one of the Following:",0,IF(S42="Not Implemented",0,IF(S42="Implemented on Some Systems",50,IF(S42="Implemented on All Systems",80,IF(S42="Implemented &amp; Automated on All Systems",100,"INVALID")))))</f>
        <v>0</v>
      </c>
      <c r="Y42" s="4">
        <f>X42*12.5</f>
        <v>0</v>
      </c>
    </row>
    <row r="43" spans="2:25" s="2" customFormat="1" x14ac:dyDescent="0.25"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7"/>
      <c r="T43" s="7"/>
      <c r="U43" s="7"/>
      <c r="V43" s="7"/>
      <c r="W43" s="10"/>
      <c r="X43" s="4" t="str">
        <f t="shared" si="0"/>
        <v>INVALID</v>
      </c>
      <c r="Y43" s="4"/>
    </row>
    <row r="44" spans="2:25" s="2" customFormat="1" x14ac:dyDescent="0.25">
      <c r="B44" s="8" t="s">
        <v>23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7" t="s">
        <v>6</v>
      </c>
      <c r="T44" s="17"/>
      <c r="U44" s="17"/>
      <c r="V44" s="17"/>
      <c r="W44" s="18"/>
      <c r="Y44" s="4">
        <f>K105*12.5</f>
        <v>0</v>
      </c>
    </row>
    <row r="45" spans="2:25" s="2" customFormat="1" x14ac:dyDescent="0.25"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7"/>
      <c r="T45" s="7"/>
      <c r="U45" s="7"/>
      <c r="V45" s="7"/>
      <c r="W45" s="10"/>
      <c r="X45" s="4" t="str">
        <f t="shared" si="0"/>
        <v>INVALID</v>
      </c>
      <c r="Y45" s="4"/>
    </row>
    <row r="46" spans="2:25" s="2" customFormat="1" x14ac:dyDescent="0.25">
      <c r="B46" s="19" t="s">
        <v>14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1"/>
      <c r="X46" s="4" t="str">
        <f t="shared" si="0"/>
        <v>INVALID</v>
      </c>
      <c r="Y46" s="4"/>
    </row>
    <row r="47" spans="2:25" s="2" customFormat="1" x14ac:dyDescent="0.25">
      <c r="B47" s="8" t="s">
        <v>24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17" t="s">
        <v>6</v>
      </c>
      <c r="T47" s="17"/>
      <c r="U47" s="17"/>
      <c r="V47" s="17"/>
      <c r="W47" s="18"/>
      <c r="X47" s="4">
        <f>IF(S47="Select one of the Following:",0,IF(S47="Not Implemented",0,IF(S47="Implemented on Some Systems",50,IF(S47="Implemented on All Systems",80,IF(S47="Implemented &amp; Automated on All Systems",100,"INVALID")))))</f>
        <v>0</v>
      </c>
      <c r="Y47" s="4">
        <f>X47*12.5</f>
        <v>0</v>
      </c>
    </row>
    <row r="48" spans="2:25" s="2" customFormat="1" x14ac:dyDescent="0.25"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9"/>
      <c r="X48" s="4" t="str">
        <f t="shared" si="0"/>
        <v>INVALID</v>
      </c>
      <c r="Y48" s="4"/>
    </row>
    <row r="49" spans="2:26" s="2" customFormat="1" x14ac:dyDescent="0.25">
      <c r="B49" s="8" t="s">
        <v>25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17" t="s">
        <v>6</v>
      </c>
      <c r="T49" s="17"/>
      <c r="U49" s="17"/>
      <c r="V49" s="17"/>
      <c r="W49" s="18"/>
      <c r="X49" s="4">
        <f>IF(S49="Select one of the Following:",0,IF(S49="Not Implemented",0,IF(S49="Implemented on Some Systems",50,IF(S49="Implemented on All Systems",80,IF(S49="Implemented &amp; Automated on All Systems",100,"INVALID")))))</f>
        <v>0</v>
      </c>
      <c r="Y49" s="4">
        <f>X49*12.5</f>
        <v>0</v>
      </c>
    </row>
    <row r="50" spans="2:26" s="2" customFormat="1" x14ac:dyDescent="0.25">
      <c r="B50" s="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7"/>
      <c r="T50" s="7"/>
      <c r="U50" s="7"/>
      <c r="V50" s="7"/>
      <c r="W50" s="10"/>
      <c r="X50" s="4" t="str">
        <f>IF(S50="Select one of the Following:",0,IF(S50="Not Implemented",0,IF(S50="Implemented on Some Systems",50,IF(S50="Implemented on All Systems",80,IF(S50="Implemented &amp; Automated on All Systems",100,"INVALID")))))</f>
        <v>INVALID</v>
      </c>
      <c r="Y50" s="4"/>
    </row>
    <row r="51" spans="2:26" s="2" customFormat="1" x14ac:dyDescent="0.25">
      <c r="B51" s="8" t="s">
        <v>32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7" t="s">
        <v>6</v>
      </c>
      <c r="T51" s="17"/>
      <c r="U51" s="17"/>
      <c r="V51" s="17"/>
      <c r="W51" s="18"/>
      <c r="X51" s="4">
        <f>IF(S51="Select one of the Following:",0,IF(S51="Not Implemented",0,IF(S51="Implemented on Some Systems",50,IF(S51="Implemented on All Systems",80,IF(S51="Implemented &amp; Automated on All Systems",100,"INVALID")))))</f>
        <v>0</v>
      </c>
      <c r="Y51" s="4">
        <f>X51*12.5</f>
        <v>0</v>
      </c>
    </row>
    <row r="52" spans="2:26" s="2" customFormat="1" x14ac:dyDescent="0.25"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7"/>
      <c r="T52" s="7"/>
      <c r="U52" s="7"/>
      <c r="V52" s="7"/>
      <c r="W52" s="10"/>
      <c r="X52" s="4" t="str">
        <f t="shared" si="0"/>
        <v>INVALID</v>
      </c>
      <c r="Y52" s="4"/>
    </row>
    <row r="53" spans="2:26" x14ac:dyDescent="0.25">
      <c r="B53" s="19" t="s">
        <v>15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1"/>
      <c r="X53" s="4" t="str">
        <f t="shared" si="0"/>
        <v>INVALID</v>
      </c>
      <c r="Y53" s="4"/>
    </row>
    <row r="54" spans="2:26" x14ac:dyDescent="0.25"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9"/>
      <c r="X54" s="4" t="str">
        <f t="shared" si="0"/>
        <v>INVALID</v>
      </c>
      <c r="Y54" s="4"/>
    </row>
    <row r="55" spans="2:26" x14ac:dyDescent="0.25">
      <c r="B55" s="8" t="s">
        <v>26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17" t="s">
        <v>6</v>
      </c>
      <c r="T55" s="17"/>
      <c r="U55" s="17"/>
      <c r="V55" s="17"/>
      <c r="W55" s="18"/>
      <c r="X55" s="4">
        <f>IF(S55="Select one of the Following:",0,IF(S55="Not Implemented",0,IF(S55="Implemented on Some Systems",50,IF(S55="Implemented on All Systems",80,IF(S55="Implemented &amp; Automated on All Systems",100,"INVALID")))))</f>
        <v>0</v>
      </c>
      <c r="Y55" s="4">
        <f>X55*12.5</f>
        <v>0</v>
      </c>
    </row>
    <row r="56" spans="2:26" s="2" customFormat="1" x14ac:dyDescent="0.25"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9"/>
      <c r="X56" s="13">
        <f>VALUE(AVERAGE(X19:X55))</f>
        <v>0</v>
      </c>
      <c r="Y56" s="4"/>
    </row>
    <row r="57" spans="2:26" s="2" customFormat="1" ht="15.75" thickBot="1" x14ac:dyDescent="0.3"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9"/>
      <c r="X57" s="4"/>
      <c r="Y57" s="4"/>
    </row>
    <row r="58" spans="2:26" s="2" customFormat="1" ht="30" customHeight="1" thickBot="1" x14ac:dyDescent="0.3">
      <c r="B58" s="25" t="s">
        <v>27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7"/>
      <c r="Y58" s="4">
        <f>(SUM(Y19:Y55))/100</f>
        <v>0</v>
      </c>
      <c r="Z58" s="4">
        <f>1-Y55</f>
        <v>1</v>
      </c>
    </row>
    <row r="59" spans="2:26" x14ac:dyDescent="0.25">
      <c r="B59" s="14" t="s">
        <v>33</v>
      </c>
    </row>
    <row r="105" spans="11:11" x14ac:dyDescent="0.25">
      <c r="K105" s="4">
        <f>IF(S44="Select one of the Following:",0,IF(S44="Not Implemented",0,IF(S44="Implemented on Some Systems",50,IF(S44="Implemented on All Systems",80,IF(S44="Implemented &amp; Automated on All Systems",100,"INVALID")))))</f>
        <v>0</v>
      </c>
    </row>
  </sheetData>
  <sheetProtection formatCells="0" formatColumns="0" formatRows="0" selectLockedCells="1" selectUnlockedCells="1"/>
  <mergeCells count="26">
    <mergeCell ref="B58:W58"/>
    <mergeCell ref="B34:W34"/>
    <mergeCell ref="S35:W35"/>
    <mergeCell ref="S37:W37"/>
    <mergeCell ref="B39:W39"/>
    <mergeCell ref="S40:W40"/>
    <mergeCell ref="B46:W46"/>
    <mergeCell ref="S47:W47"/>
    <mergeCell ref="S49:W49"/>
    <mergeCell ref="S44:W44"/>
    <mergeCell ref="S51:W51"/>
    <mergeCell ref="S55:W55"/>
    <mergeCell ref="J6:K6"/>
    <mergeCell ref="J4:K4"/>
    <mergeCell ref="S42:W42"/>
    <mergeCell ref="B53:W53"/>
    <mergeCell ref="B1:W1"/>
    <mergeCell ref="S19:W19"/>
    <mergeCell ref="B18:W18"/>
    <mergeCell ref="S21:W21"/>
    <mergeCell ref="B25:W25"/>
    <mergeCell ref="S26:W26"/>
    <mergeCell ref="S28:W28"/>
    <mergeCell ref="S23:W23"/>
    <mergeCell ref="S30:W30"/>
    <mergeCell ref="S32:W32"/>
  </mergeCells>
  <hyperlinks>
    <hyperlink ref="B59" r:id="rId1" display="https://www.happiestminds.com/robotics/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1" operator="equal" id="{FD5CDE33-FD98-4D62-B9F6-AD832C9A21AC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72" operator="equal" id="{266BB9A6-D83D-4162-BB4E-9E9853801F92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73" operator="equal" id="{DC1C3B98-C012-44E9-BFEF-ABBDD411F814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74" operator="equal" id="{6B3DBE6E-87C6-4422-978E-5E955DA48086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75" operator="equal" id="{671D1D42-A479-40EB-9D71-9F94A410BF47}">
            <xm:f>Values!$A$4</xm:f>
            <x14:dxf>
              <fill>
                <patternFill>
                  <bgColor theme="6"/>
                </patternFill>
              </fill>
            </x14:dxf>
          </x14:cfRule>
          <xm:sqref>S19 S21:S22 S26 S28:S29 S35 S37 S40 S42:S43 S45 S31</xm:sqref>
        </x14:conditionalFormatting>
        <x14:conditionalFormatting xmlns:xm="http://schemas.microsoft.com/office/excel/2006/main">
          <x14:cfRule type="cellIs" priority="31" operator="equal" id="{AA55F684-07B1-4FB6-88A8-8EEE2641DDA3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32" operator="equal" id="{908AD24F-97EF-4EBA-8BA9-6A46ED906B21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33" operator="equal" id="{258BFD72-6F49-44F7-8354-D93CB98B5E09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34" operator="equal" id="{3F4335BF-8D4B-45AE-901A-FE15CFEA2790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35" operator="equal" id="{AE137903-2B5A-473C-A548-6372B1F17DC5}">
            <xm:f>Values!$A$4</xm:f>
            <x14:dxf>
              <fill>
                <patternFill>
                  <bgColor theme="6"/>
                </patternFill>
              </fill>
            </x14:dxf>
          </x14:cfRule>
          <xm:sqref>S47 S49:S50 S52</xm:sqref>
        </x14:conditionalFormatting>
        <x14:conditionalFormatting xmlns:xm="http://schemas.microsoft.com/office/excel/2006/main">
          <x14:cfRule type="cellIs" priority="26" operator="equal" id="{CFA8987C-6674-4915-955B-D7077FE4E108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27" operator="equal" id="{2BE556F7-D88A-4FBF-A904-D765A51C5DEC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28" operator="equal" id="{3A77ADFF-46BF-4754-9C7D-2D231B34737D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29" operator="equal" id="{B7A0AC4F-2FC1-4590-BE14-7CEE54B5A5A4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30" operator="equal" id="{443B98CE-B4EB-4C1B-988C-3C64A49F96D5}">
            <xm:f>Values!$A$4</xm:f>
            <x14:dxf>
              <fill>
                <patternFill>
                  <bgColor theme="6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ellIs" priority="21" operator="equal" id="{DEC39215-4E2D-410D-AE06-D2BF02791B80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22" operator="equal" id="{BC359FDB-E408-4053-A9A6-E2293B7DB4EA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23" operator="equal" id="{23245057-8EA6-4B74-8FB9-F993F338FE7F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24" operator="equal" id="{7267620B-D9D3-43AA-A051-524841ED37FF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25" operator="equal" id="{6F828D72-63F0-4455-8DAF-2182317D995F}">
            <xm:f>Values!$A$4</xm:f>
            <x14:dxf>
              <fill>
                <patternFill>
                  <bgColor theme="6"/>
                </patternFill>
              </fill>
            </x14:dxf>
          </x14:cfRule>
          <xm:sqref>S44</xm:sqref>
        </x14:conditionalFormatting>
        <x14:conditionalFormatting xmlns:xm="http://schemas.microsoft.com/office/excel/2006/main">
          <x14:cfRule type="cellIs" priority="16" operator="equal" id="{EA599554-35AD-4F9F-9E16-3DF12BF102BD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17" operator="equal" id="{626411D2-7D86-4457-ADB4-761D05512A94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18" operator="equal" id="{A27C8FFB-441E-43E5-9617-12912A58F43E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19" operator="equal" id="{376F7F43-03AB-4365-BE11-BD14BD944D5C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20" operator="equal" id="{22D46FEC-73D6-4262-8592-E4EF1400AA4D}">
            <xm:f>Values!$A$4</xm:f>
            <x14:dxf>
              <fill>
                <patternFill>
                  <bgColor theme="6"/>
                </patternFill>
              </fill>
            </x14:dxf>
          </x14:cfRule>
          <xm:sqref>S30</xm:sqref>
        </x14:conditionalFormatting>
        <x14:conditionalFormatting xmlns:xm="http://schemas.microsoft.com/office/excel/2006/main">
          <x14:cfRule type="cellIs" priority="11" operator="equal" id="{A65281E8-13C1-42A7-9FA9-FC005E385B8E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12" operator="equal" id="{FABEC4AA-3FF2-4735-94F6-0B8FA29955C3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13" operator="equal" id="{B04F7E14-FA70-40F4-9C01-9B4A9C66DEE4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14" operator="equal" id="{DABDAD05-36B0-431D-BA3E-B9236D4C0C1C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15" operator="equal" id="{5E4D80E5-0D2B-4DEC-91DF-06292997659F}">
            <xm:f>Values!$A$4</xm:f>
            <x14:dxf>
              <fill>
                <patternFill>
                  <bgColor theme="6"/>
                </patternFill>
              </fill>
            </x14:dxf>
          </x14:cfRule>
          <xm:sqref>S32</xm:sqref>
        </x14:conditionalFormatting>
        <x14:conditionalFormatting xmlns:xm="http://schemas.microsoft.com/office/excel/2006/main">
          <x14:cfRule type="cellIs" priority="6" operator="equal" id="{596DB16F-E8FB-4106-9D18-720F172C1E7D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7" operator="equal" id="{28B4C5EE-32AB-4E9D-B169-8CC8C817209D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8" operator="equal" id="{6319D503-2BD9-4FF0-BFB0-9358F7648D8C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9" operator="equal" id="{252BB571-9D09-47FA-80FB-C3E2674DC430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10" operator="equal" id="{F2597EC8-8904-4D0D-9BE2-BD66BAFDA1E1}">
            <xm:f>Values!$A$4</xm:f>
            <x14:dxf>
              <fill>
                <patternFill>
                  <bgColor theme="6"/>
                </patternFill>
              </fill>
            </x14:dxf>
          </x14:cfRule>
          <xm:sqref>S51</xm:sqref>
        </x14:conditionalFormatting>
        <x14:conditionalFormatting xmlns:xm="http://schemas.microsoft.com/office/excel/2006/main">
          <x14:cfRule type="cellIs" priority="1" operator="equal" id="{BDC09ACE-E9D6-43BE-B9CD-C23797F24A7E}">
            <xm:f>Values!$A$8</xm:f>
            <x14:dxf>
              <fill>
                <patternFill>
                  <bgColor rgb="FF27AE60"/>
                </patternFill>
              </fill>
            </x14:dxf>
          </x14:cfRule>
          <x14:cfRule type="cellIs" priority="2" operator="equal" id="{56264D81-FC36-464F-9FF4-842C02DC1B34}">
            <xm:f>Values!$A$7</xm:f>
            <x14:dxf>
              <fill>
                <patternFill>
                  <bgColor rgb="FFF1C40F"/>
                </patternFill>
              </fill>
            </x14:dxf>
          </x14:cfRule>
          <x14:cfRule type="cellIs" priority="3" operator="equal" id="{1CE591FE-A7AD-4B71-9FFE-EA6D92FEF03F}">
            <xm:f>Values!$A$6</xm:f>
            <x14:dxf>
              <fill>
                <patternFill>
                  <bgColor rgb="FFE67E22"/>
                </patternFill>
              </fill>
            </x14:dxf>
          </x14:cfRule>
          <x14:cfRule type="cellIs" priority="4" operator="equal" id="{1E173FB3-E463-42A5-A7AE-735027B20440}">
            <xm:f>Values!$A$5</xm:f>
            <x14:dxf>
              <fill>
                <patternFill>
                  <bgColor rgb="FFE74C3C"/>
                </patternFill>
              </fill>
            </x14:dxf>
          </x14:cfRule>
          <x14:cfRule type="cellIs" priority="5" operator="equal" id="{5667B3DB-0AA1-435B-8504-59F6C72180C7}">
            <xm:f>Values!$A$4</xm:f>
            <x14:dxf>
              <fill>
                <patternFill>
                  <bgColor theme="6"/>
                </patternFill>
              </fill>
            </x14:dxf>
          </x14:cfRule>
          <xm:sqref>S55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Values!$A$4:$A$8</xm:f>
          </x14:formula1>
          <xm:sqref>S19 S28:S32 S26 S42:S45 S35 S37 S40 S21:S23 S47 S49:S52 S55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3" sqref="D13"/>
    </sheetView>
  </sheetViews>
  <sheetFormatPr defaultColWidth="9.140625" defaultRowHeight="15" x14ac:dyDescent="0.25"/>
  <cols>
    <col min="1" max="1" width="39.7109375" style="2" bestFit="1" customWidth="1"/>
    <col min="2" max="16384" width="9.140625" style="2"/>
  </cols>
  <sheetData>
    <row r="1" spans="1:1" x14ac:dyDescent="0.25">
      <c r="A1" s="3" t="s">
        <v>4</v>
      </c>
    </row>
    <row r="3" spans="1:1" x14ac:dyDescent="0.25">
      <c r="A3" s="5" t="s">
        <v>0</v>
      </c>
    </row>
    <row r="4" spans="1:1" x14ac:dyDescent="0.25">
      <c r="A4" s="1" t="s">
        <v>6</v>
      </c>
    </row>
    <row r="5" spans="1:1" x14ac:dyDescent="0.25">
      <c r="A5" s="1" t="s">
        <v>1</v>
      </c>
    </row>
    <row r="6" spans="1:1" x14ac:dyDescent="0.25">
      <c r="A6" s="1" t="s">
        <v>2</v>
      </c>
    </row>
    <row r="7" spans="1:1" x14ac:dyDescent="0.25">
      <c r="A7" s="1" t="s">
        <v>3</v>
      </c>
    </row>
    <row r="8" spans="1:1" x14ac:dyDescent="0.25">
      <c r="A8" s="1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Executive Assessment Tool</vt:lpstr>
      <vt:lpstr>Values</vt:lpstr>
    </vt:vector>
  </TitlesOfParts>
  <Company>Enclave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HM.Solutioncenter@happiestminds.com</dc:creator>
  <cp:lastModifiedBy>Kalyani Keshri</cp:lastModifiedBy>
  <dcterms:created xsi:type="dcterms:W3CDTF">2014-02-04T12:41:39Z</dcterms:created>
  <dcterms:modified xsi:type="dcterms:W3CDTF">2019-05-23T10:35:13Z</dcterms:modified>
</cp:coreProperties>
</file>